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\Dropbox\20130704 葛飾　文書登録　EXCELチャート原本\ブログ用\"/>
    </mc:Choice>
  </mc:AlternateContent>
  <bookViews>
    <workbookView xWindow="360" yWindow="120" windowWidth="24240" windowHeight="125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C30" i="1" l="1"/>
  <c r="AD28" i="1"/>
  <c r="AC39" i="1"/>
  <c r="Y39" i="1"/>
  <c r="Y38" i="1"/>
  <c r="AC38" i="1"/>
  <c r="U28" i="1"/>
  <c r="X28" i="1"/>
  <c r="AA28" i="1"/>
  <c r="R28" i="1"/>
  <c r="O28" i="1"/>
  <c r="L28" i="1"/>
  <c r="I28" i="1"/>
  <c r="F28" i="1"/>
</calcChain>
</file>

<file path=xl/sharedStrings.xml><?xml version="1.0" encoding="utf-8"?>
<sst xmlns="http://schemas.openxmlformats.org/spreadsheetml/2006/main" count="38" uniqueCount="34">
  <si>
    <t>脱水にならないための水分のあたえかた</t>
    <rPh sb="0" eb="2">
      <t>ダッスイ</t>
    </rPh>
    <rPh sb="10" eb="12">
      <t>スイブン</t>
    </rPh>
    <phoneticPr fontId="1"/>
  </si>
  <si>
    <t>　</t>
    <phoneticPr fontId="1"/>
  </si>
  <si>
    <t>どれくらい飲ませるか</t>
    <rPh sb="5" eb="6">
      <t>ノ</t>
    </rPh>
    <phoneticPr fontId="1"/>
  </si>
  <si>
    <t>こどもは、大人より脱水になりやすく、
嘔吐や下痢の時は水分をこまめに与える必要があります。</t>
    <rPh sb="9" eb="11">
      <t>ダッスイ</t>
    </rPh>
    <phoneticPr fontId="1"/>
  </si>
  <si>
    <t>体重</t>
    <rPh sb="0" eb="2">
      <t>タイジュウ</t>
    </rPh>
    <phoneticPr fontId="1"/>
  </si>
  <si>
    <t>経過時間</t>
    <rPh sb="0" eb="4">
      <t>ケイカジカン</t>
    </rPh>
    <phoneticPr fontId="1"/>
  </si>
  <si>
    <t>0分</t>
    <rPh sb="1" eb="2">
      <t>フン</t>
    </rPh>
    <phoneticPr fontId="1"/>
  </si>
  <si>
    <t>5分</t>
    <rPh sb="1" eb="2">
      <t>フン</t>
    </rPh>
    <phoneticPr fontId="1"/>
  </si>
  <si>
    <t>10分</t>
    <rPh sb="2" eb="3">
      <t>フン</t>
    </rPh>
    <phoneticPr fontId="1"/>
  </si>
  <si>
    <t>15分</t>
    <rPh sb="2" eb="3">
      <t>フン</t>
    </rPh>
    <phoneticPr fontId="1"/>
  </si>
  <si>
    <t>20分</t>
    <rPh sb="2" eb="3">
      <t>フン</t>
    </rPh>
    <phoneticPr fontId="1"/>
  </si>
  <si>
    <t>30分</t>
    <rPh sb="2" eb="3">
      <t>フン</t>
    </rPh>
    <phoneticPr fontId="1"/>
  </si>
  <si>
    <t>40分</t>
    <rPh sb="2" eb="3">
      <t>フン</t>
    </rPh>
    <phoneticPr fontId="1"/>
  </si>
  <si>
    <t>50分</t>
    <rPh sb="2" eb="3">
      <t>フン</t>
    </rPh>
    <phoneticPr fontId="1"/>
  </si>
  <si>
    <t>60分</t>
    <rPh sb="2" eb="3">
      <t>フン</t>
    </rPh>
    <phoneticPr fontId="1"/>
  </si>
  <si>
    <t>kg</t>
    <phoneticPr fontId="1"/>
  </si>
  <si>
    <t>経口補水液の量の目安</t>
    <rPh sb="0" eb="5">
      <t>ケイコウホスイエキ</t>
    </rPh>
    <rPh sb="6" eb="7">
      <t>リョウ</t>
    </rPh>
    <rPh sb="8" eb="10">
      <t>メヤス</t>
    </rPh>
    <phoneticPr fontId="1"/>
  </si>
  <si>
    <t>飲む量
(ml)</t>
    <rPh sb="0" eb="1">
      <t>ノ</t>
    </rPh>
    <rPh sb="2" eb="3">
      <t>リョウ</t>
    </rPh>
    <phoneticPr fontId="1"/>
  </si>
  <si>
    <t>嘔吐１回ごとの追加量</t>
    <rPh sb="0" eb="2">
      <t>オウト</t>
    </rPh>
    <rPh sb="3" eb="4">
      <t>カイ</t>
    </rPh>
    <rPh sb="7" eb="9">
      <t>ツイカ</t>
    </rPh>
    <rPh sb="9" eb="10">
      <t>リョウ</t>
    </rPh>
    <phoneticPr fontId="1"/>
  </si>
  <si>
    <t>下痢１回ごとの追加量</t>
    <rPh sb="0" eb="2">
      <t>ゲリ</t>
    </rPh>
    <rPh sb="3" eb="4">
      <t>カイ</t>
    </rPh>
    <rPh sb="7" eb="9">
      <t>ツイカ</t>
    </rPh>
    <rPh sb="9" eb="10">
      <t>リョウ</t>
    </rPh>
    <phoneticPr fontId="1"/>
  </si>
  <si>
    <t>以降60分ごとに</t>
    <rPh sb="0" eb="2">
      <t>イコウ</t>
    </rPh>
    <rPh sb="4" eb="5">
      <t>フン</t>
    </rPh>
    <phoneticPr fontId="1"/>
  </si>
  <si>
    <t>ml</t>
    <phoneticPr fontId="1"/>
  </si>
  <si>
    <t>～</t>
    <phoneticPr fontId="1"/>
  </si>
  <si>
    <t>の場合</t>
    <rPh sb="1" eb="3">
      <t>バアイ</t>
    </rPh>
    <phoneticPr fontId="1"/>
  </si>
  <si>
    <t>小さじ１杯＝5ml</t>
    <rPh sb="0" eb="1">
      <t>コ</t>
    </rPh>
    <rPh sb="4" eb="5">
      <t>ハイ</t>
    </rPh>
    <phoneticPr fontId="1"/>
  </si>
  <si>
    <t>ペットボトルのキャップ１杯＝約7.5ml</t>
    <rPh sb="12" eb="13">
      <t>ハイ</t>
    </rPh>
    <rPh sb="14" eb="15">
      <t>ヤク</t>
    </rPh>
    <phoneticPr fontId="1"/>
  </si>
  <si>
    <t>※</t>
    <phoneticPr fontId="1"/>
  </si>
  <si>
    <r>
      <rPr>
        <sz val="12"/>
        <color indexed="8"/>
        <rFont val="HGP創英角ｺﾞｼｯｸUB"/>
        <family val="3"/>
        <charset val="128"/>
      </rPr>
      <t>「水分」といっても、</t>
    </r>
    <r>
      <rPr>
        <u/>
        <sz val="12"/>
        <color indexed="8"/>
        <rFont val="HGP創英角ｺﾞｼｯｸUB"/>
        <family val="3"/>
        <charset val="128"/>
      </rPr>
      <t>糖分と塩分が含まれているものが必要</t>
    </r>
    <r>
      <rPr>
        <sz val="12"/>
        <color indexed="8"/>
        <rFont val="HGP創英角ｺﾞｼｯｸUB"/>
        <family val="3"/>
        <charset val="128"/>
      </rPr>
      <t xml:space="preserve">です。
お茶や水では、体への吸収率が少なく、効率よく取り込めません。
</t>
    </r>
    <r>
      <rPr>
        <u/>
        <sz val="12"/>
        <color indexed="8"/>
        <rFont val="HGP創英角ｺﾞｼｯｸUB"/>
        <family val="3"/>
        <charset val="128"/>
      </rPr>
      <t>経口補水液</t>
    </r>
    <r>
      <rPr>
        <sz val="12"/>
        <color indexed="8"/>
        <rFont val="HGP創英角ｺﾞｼｯｸUB"/>
        <family val="3"/>
        <charset val="128"/>
      </rPr>
      <t>という、効率よく取り込める組成の水分が市販されています。</t>
    </r>
    <rPh sb="62" eb="67">
      <t>ケイコウホスイエキ</t>
    </rPh>
    <phoneticPr fontId="1"/>
  </si>
  <si>
    <t>どうしても経口補水液が飲めないときは、経口補水液と100%リンゴジュースを
1：1で混ぜても同じくらいの効果が期待できます。</t>
    <rPh sb="5" eb="7">
      <t>ケイコウ</t>
    </rPh>
    <rPh sb="7" eb="9">
      <t>ホスイ</t>
    </rPh>
    <rPh sb="9" eb="10">
      <t>エキ</t>
    </rPh>
    <rPh sb="11" eb="12">
      <t>ノ</t>
    </rPh>
    <rPh sb="19" eb="21">
      <t>ケイコウ</t>
    </rPh>
    <rPh sb="21" eb="23">
      <t>ホスイ</t>
    </rPh>
    <rPh sb="23" eb="24">
      <t>エキ</t>
    </rPh>
    <rPh sb="42" eb="43">
      <t>マ</t>
    </rPh>
    <rPh sb="46" eb="47">
      <t>オナ</t>
    </rPh>
    <rPh sb="52" eb="54">
      <t>コウカ</t>
    </rPh>
    <rPh sb="55" eb="57">
      <t>キタイ</t>
    </rPh>
    <phoneticPr fontId="1"/>
  </si>
  <si>
    <r>
      <rPr>
        <sz val="12"/>
        <color indexed="8"/>
        <rFont val="HGP創英角ｺﾞｼｯｸUB"/>
        <family val="3"/>
        <charset val="128"/>
      </rPr>
      <t>嘔吐がおさまって活気が出てくれば、
上記の水分量にこだわらなくても構いません。
少量ずつ「普通の」食事を開始しましょう。</t>
    </r>
    <r>
      <rPr>
        <sz val="14"/>
        <color indexed="8"/>
        <rFont val="HGP創英角ｺﾞｼｯｸUB"/>
        <family val="3"/>
        <charset val="128"/>
      </rPr>
      <t xml:space="preserve">
</t>
    </r>
    <r>
      <rPr>
        <u/>
        <sz val="12"/>
        <color indexed="8"/>
        <rFont val="HGP創英角ｺﾞｼｯｸUB"/>
        <family val="3"/>
        <charset val="128"/>
      </rPr>
      <t>下痢があっても、普段食べている普通の食事で構いません</t>
    </r>
    <r>
      <rPr>
        <sz val="12"/>
        <color indexed="8"/>
        <rFont val="HGP創英角ｺﾞｼｯｸUB"/>
        <family val="3"/>
        <charset val="128"/>
      </rPr>
      <t xml:space="preserve">が、
脂分が強いものや糖分が強いもの、例えばお菓子などは避けましょう。
</t>
    </r>
    <r>
      <rPr>
        <u/>
        <sz val="12"/>
        <color indexed="8"/>
        <rFont val="HGP創英角ｺﾞｼｯｸUB"/>
        <family val="3"/>
        <charset val="128"/>
      </rPr>
      <t>嘔吐や下痢があれば、下記の量の経口補水液を追加</t>
    </r>
    <r>
      <rPr>
        <sz val="12"/>
        <color indexed="8"/>
        <rFont val="HGP創英角ｺﾞｼｯｸUB"/>
        <family val="3"/>
        <charset val="128"/>
      </rPr>
      <t>してください。</t>
    </r>
    <rPh sb="0" eb="2">
      <t>オウト</t>
    </rPh>
    <rPh sb="8" eb="10">
      <t>カッキ</t>
    </rPh>
    <rPh sb="11" eb="12">
      <t>デ</t>
    </rPh>
    <rPh sb="18" eb="20">
      <t>ジョウキ</t>
    </rPh>
    <rPh sb="21" eb="24">
      <t>スイブンリョウ</t>
    </rPh>
    <rPh sb="33" eb="34">
      <t>カマ</t>
    </rPh>
    <rPh sb="61" eb="63">
      <t>ゲリ</t>
    </rPh>
    <rPh sb="69" eb="71">
      <t>フダン</t>
    </rPh>
    <rPh sb="71" eb="72">
      <t>タ</t>
    </rPh>
    <rPh sb="76" eb="78">
      <t>フツウ</t>
    </rPh>
    <rPh sb="79" eb="81">
      <t>ショクジ</t>
    </rPh>
    <rPh sb="82" eb="83">
      <t>カマ</t>
    </rPh>
    <rPh sb="90" eb="92">
      <t>アブラブン</t>
    </rPh>
    <rPh sb="93" eb="94">
      <t>ツヨ</t>
    </rPh>
    <rPh sb="98" eb="100">
      <t>トウブン</t>
    </rPh>
    <rPh sb="101" eb="102">
      <t>ツヨ</t>
    </rPh>
    <rPh sb="106" eb="107">
      <t>タト</t>
    </rPh>
    <rPh sb="110" eb="112">
      <t>カシ</t>
    </rPh>
    <rPh sb="115" eb="116">
      <t>サ</t>
    </rPh>
    <rPh sb="138" eb="143">
      <t>ケイコウホスイエキ</t>
    </rPh>
    <phoneticPr fontId="1"/>
  </si>
  <si>
    <t>経口補水液による治療の結果、点滴になったり入院になる確率は4%という報告があります。
お父さんやお母さんの頑張りで、90%以上のお子さんが痛い思いをしなくてすむということになります。
何回も吐きぐったりしている、尿がほとんどでない、泣いても涙が出ないなどあれば、
脱水が進んでいる可能性があります。　かかりつけ医などに受診してください。</t>
    <rPh sb="0" eb="5">
      <t>ケイコウホスイエキ</t>
    </rPh>
    <rPh sb="8" eb="10">
      <t>チリョウ</t>
    </rPh>
    <rPh sb="11" eb="13">
      <t>ケッカ</t>
    </rPh>
    <rPh sb="14" eb="16">
      <t>テンテキ</t>
    </rPh>
    <rPh sb="21" eb="23">
      <t>ニュウイン</t>
    </rPh>
    <rPh sb="26" eb="28">
      <t>カクリツ</t>
    </rPh>
    <rPh sb="34" eb="36">
      <t>ホウコク</t>
    </rPh>
    <rPh sb="44" eb="45">
      <t>トウ</t>
    </rPh>
    <rPh sb="49" eb="50">
      <t>カア</t>
    </rPh>
    <rPh sb="53" eb="55">
      <t>ガンバ</t>
    </rPh>
    <rPh sb="61" eb="63">
      <t>イジョウ</t>
    </rPh>
    <rPh sb="65" eb="66">
      <t>コ</t>
    </rPh>
    <rPh sb="69" eb="70">
      <t>イタ</t>
    </rPh>
    <rPh sb="71" eb="72">
      <t>オモ</t>
    </rPh>
    <rPh sb="92" eb="93">
      <t>ナン</t>
    </rPh>
    <rPh sb="93" eb="94">
      <t>カイ</t>
    </rPh>
    <rPh sb="95" eb="96">
      <t>ハ</t>
    </rPh>
    <rPh sb="106" eb="107">
      <t>ニョウ</t>
    </rPh>
    <rPh sb="116" eb="117">
      <t>ナ</t>
    </rPh>
    <rPh sb="120" eb="121">
      <t>ナミダ</t>
    </rPh>
    <rPh sb="122" eb="123">
      <t>デ</t>
    </rPh>
    <rPh sb="132" eb="134">
      <t>ダッスイ</t>
    </rPh>
    <rPh sb="135" eb="136">
      <t>スス</t>
    </rPh>
    <rPh sb="140" eb="143">
      <t>カノウセイ</t>
    </rPh>
    <rPh sb="155" eb="156">
      <t>イ</t>
    </rPh>
    <rPh sb="159" eb="161">
      <t>ジュシン</t>
    </rPh>
    <phoneticPr fontId="1"/>
  </si>
  <si>
    <r>
      <rPr>
        <sz val="14"/>
        <color indexed="8"/>
        <rFont val="HGP創英角ｺﾞｼｯｸUB"/>
        <family val="3"/>
        <charset val="128"/>
      </rPr>
      <t>市販の経口補水液：　</t>
    </r>
    <r>
      <rPr>
        <sz val="18"/>
        <color indexed="8"/>
        <rFont val="HGP創英角ｺﾞｼｯｸUB"/>
        <family val="3"/>
        <charset val="128"/>
      </rPr>
      <t>OS-1</t>
    </r>
    <r>
      <rPr>
        <vertAlign val="superscript"/>
        <sz val="14"/>
        <color indexed="8"/>
        <rFont val="HGP創英角ｺﾞｼｯｸUB"/>
        <family val="3"/>
        <charset val="128"/>
      </rPr>
      <t>®</t>
    </r>
    <r>
      <rPr>
        <sz val="14"/>
        <color indexed="8"/>
        <rFont val="HGP創英角ｺﾞｼｯｸUB"/>
        <family val="3"/>
        <charset val="128"/>
      </rPr>
      <t>、</t>
    </r>
    <r>
      <rPr>
        <sz val="18"/>
        <color indexed="8"/>
        <rFont val="HGP創英角ｺﾞｼｯｸUB"/>
        <family val="3"/>
        <charset val="128"/>
      </rPr>
      <t>アクアライトORS</t>
    </r>
    <r>
      <rPr>
        <vertAlign val="superscript"/>
        <sz val="14"/>
        <color indexed="8"/>
        <rFont val="HGP創英角ｺﾞｼｯｸUB"/>
        <family val="3"/>
        <charset val="128"/>
      </rPr>
      <t>®</t>
    </r>
    <r>
      <rPr>
        <sz val="14"/>
        <color indexed="8"/>
        <rFont val="HGP創英角ｺﾞｼｯｸUB"/>
        <family val="3"/>
        <charset val="128"/>
      </rPr>
      <t>など</t>
    </r>
    <r>
      <rPr>
        <sz val="12"/>
        <color indexed="8"/>
        <rFont val="HGP創英角ｺﾞｼｯｸUB"/>
        <family val="3"/>
        <charset val="128"/>
      </rPr>
      <t xml:space="preserve">
ポカリスエット</t>
    </r>
    <r>
      <rPr>
        <vertAlign val="superscript"/>
        <sz val="12"/>
        <color indexed="8"/>
        <rFont val="HGP創英角ｺﾞｼｯｸUB"/>
        <family val="3"/>
        <charset val="128"/>
      </rPr>
      <t>®</t>
    </r>
    <r>
      <rPr>
        <sz val="12"/>
        <color indexed="8"/>
        <rFont val="HGP創英角ｺﾞｼｯｸUB"/>
        <family val="3"/>
        <charset val="128"/>
      </rPr>
      <t>やアクエリアス</t>
    </r>
    <r>
      <rPr>
        <vertAlign val="superscript"/>
        <sz val="12"/>
        <color indexed="8"/>
        <rFont val="HGP創英角ｺﾞｼｯｸUB"/>
        <family val="3"/>
        <charset val="128"/>
      </rPr>
      <t>®</t>
    </r>
    <r>
      <rPr>
        <sz val="12"/>
        <color indexed="8"/>
        <rFont val="HGP創英角ｺﾞｼｯｸUB"/>
        <family val="3"/>
        <charset val="128"/>
      </rPr>
      <t>などのスポーツ飲料は、
効果は経口補水液に劣りますが、どうしても入手できない場合に代用となります。</t>
    </r>
    <rPh sb="3" eb="8">
      <t>ケイコウホスイエキ</t>
    </rPh>
    <rPh sb="10" eb="12">
      <t>オーエス</t>
    </rPh>
    <rPh sb="52" eb="54">
      <t>インリョウ</t>
    </rPh>
    <rPh sb="57" eb="59">
      <t>コウカ</t>
    </rPh>
    <rPh sb="60" eb="65">
      <t>ケイコウホスイエキ</t>
    </rPh>
    <rPh sb="66" eb="67">
      <t>オト</t>
    </rPh>
    <rPh sb="77" eb="79">
      <t>ニュウシュ</t>
    </rPh>
    <rPh sb="83" eb="85">
      <t>バアイ</t>
    </rPh>
    <rPh sb="86" eb="88">
      <t>ダイヨウ</t>
    </rPh>
    <phoneticPr fontId="1"/>
  </si>
  <si>
    <r>
      <rPr>
        <sz val="14"/>
        <color indexed="8"/>
        <rFont val="HGP創英角ｺﾞｼｯｸUB"/>
        <family val="3"/>
        <charset val="128"/>
      </rPr>
      <t>自家製経口補水液の作り方</t>
    </r>
    <r>
      <rPr>
        <sz val="12"/>
        <color indexed="8"/>
        <rFont val="HGP創英角ｺﾞｼｯｸUB"/>
        <family val="3"/>
        <charset val="128"/>
      </rPr>
      <t xml:space="preserve">
湯冷まし1㍑に砂糖40g（大さじ4）と食塩3g（小さじ1/2）を混ぜて、
100%オレンジジュースカップ１杯(100ml)やレモンを絞っていれます。</t>
    </r>
    <phoneticPr fontId="1"/>
  </si>
  <si>
    <r>
      <t>嘔吐下痢症の初期は、「ごくごく」飲ませるとすぐ吐いてしまいます。
一般に嘔吐は半日程度でおさまってくることがほとんどです。
その間に脱水にならないよう</t>
    </r>
    <r>
      <rPr>
        <u/>
        <sz val="11"/>
        <color indexed="8"/>
        <rFont val="HGP創英角ｺﾞｼｯｸUB"/>
        <family val="3"/>
        <charset val="128"/>
      </rPr>
      <t>「少しずつ」「何回も」与えましょう</t>
    </r>
    <r>
      <rPr>
        <sz val="11"/>
        <color indexed="8"/>
        <rFont val="HGP創英角ｺﾞｼｯｸUB"/>
        <family val="3"/>
        <charset val="128"/>
      </rPr>
      <t>。</t>
    </r>
    <rPh sb="0" eb="5">
      <t>オウトゲリショウ</t>
    </rPh>
    <rPh sb="6" eb="8">
      <t>ショキ</t>
    </rPh>
    <rPh sb="16" eb="17">
      <t>ノ</t>
    </rPh>
    <rPh sb="23" eb="24">
      <t>ハ</t>
    </rPh>
    <rPh sb="82" eb="83">
      <t>ナン</t>
    </rPh>
    <rPh sb="83" eb="84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</si>
</sst>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_ "/>
  </numFmts>
  <fonts count="2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HGP創英角ｺﾞｼｯｸUB"/>
      <family val="3"/>
      <charset val="128"/>
    </font>
    <font>
      <vertAlign val="superscript"/>
      <sz val="12"/>
      <color indexed="8"/>
      <name val="HGP創英角ｺﾞｼｯｸUB"/>
      <family val="3"/>
      <charset val="128"/>
    </font>
    <font>
      <sz val="14"/>
      <color indexed="8"/>
      <name val="HGP創英角ｺﾞｼｯｸUB"/>
      <family val="3"/>
      <charset val="128"/>
    </font>
    <font>
      <sz val="18"/>
      <color indexed="8"/>
      <name val="HGP創英角ｺﾞｼｯｸUB"/>
      <family val="3"/>
      <charset val="128"/>
    </font>
    <font>
      <vertAlign val="superscript"/>
      <sz val="14"/>
      <color indexed="8"/>
      <name val="HGP創英角ｺﾞｼｯｸUB"/>
      <family val="3"/>
      <charset val="128"/>
    </font>
    <font>
      <sz val="12"/>
      <color indexed="8"/>
      <name val="HGP創英角ｺﾞｼｯｸUB"/>
      <family val="3"/>
      <charset val="128"/>
    </font>
    <font>
      <u/>
      <sz val="12"/>
      <color indexed="8"/>
      <name val="HGP創英角ｺﾞｼｯｸUB"/>
      <family val="3"/>
      <charset val="128"/>
    </font>
    <font>
      <sz val="11"/>
      <color indexed="8"/>
      <name val="HGP創英角ｺﾞｼｯｸUB"/>
      <family val="3"/>
      <charset val="128"/>
    </font>
    <font>
      <u/>
      <sz val="11"/>
      <color indexed="8"/>
      <name val="HGP創英角ｺﾞｼｯｸUB"/>
      <family val="3"/>
      <charset val="128"/>
    </font>
    <font>
      <sz val="14"/>
      <color indexed="8"/>
      <name val="HGP創英角ｺﾞｼｯｸUB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AR P丸ゴシック体M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3"/>
      <color theme="1"/>
      <name val="AR P丸ゴシック体M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9" tint="-0.249977111117893"/>
      </left>
      <right/>
      <top/>
      <bottom/>
      <diagonal/>
    </border>
    <border>
      <left/>
      <right/>
      <top style="thick">
        <color theme="9" tint="-0.249977111117893"/>
      </top>
      <bottom style="thick">
        <color theme="9" tint="-0.249977111117893"/>
      </bottom>
      <diagonal/>
    </border>
    <border>
      <left/>
      <right style="thick">
        <color theme="9" tint="-0.249977111117893"/>
      </right>
      <top style="thick">
        <color theme="9" tint="-0.249977111117893"/>
      </top>
      <bottom style="thick">
        <color theme="9" tint="-0.249977111117893"/>
      </bottom>
      <diagonal/>
    </border>
    <border>
      <left style="thick">
        <color theme="9" tint="-0.249977111117893"/>
      </left>
      <right/>
      <top style="thick">
        <color theme="9" tint="-0.249977111117893"/>
      </top>
      <bottom style="thick">
        <color theme="9" tint="-0.249977111117893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Dashed">
        <color theme="1"/>
      </bottom>
      <diagonal/>
    </border>
    <border>
      <left/>
      <right/>
      <top/>
      <bottom style="mediumDashed">
        <color theme="1"/>
      </bottom>
      <diagonal/>
    </border>
    <border>
      <left/>
      <right style="medium">
        <color theme="1"/>
      </right>
      <top/>
      <bottom style="mediumDashed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Dashed">
        <color theme="1"/>
      </top>
      <bottom style="mediumDashed">
        <color theme="1"/>
      </bottom>
      <diagonal/>
    </border>
    <border>
      <left/>
      <right/>
      <top style="mediumDashed">
        <color theme="1"/>
      </top>
      <bottom style="mediumDashed">
        <color theme="1"/>
      </bottom>
      <diagonal/>
    </border>
    <border>
      <left/>
      <right style="medium">
        <color theme="1"/>
      </right>
      <top style="mediumDashed">
        <color theme="1"/>
      </top>
      <bottom style="mediumDashed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2" fillId="0" borderId="0" xfId="0" applyFont="1">
      <alignment vertical="center"/>
    </xf>
    <xf numFmtId="0" fontId="0" fillId="0" borderId="0" xfId="0" applyBorder="1">
      <alignment vertical="center"/>
    </xf>
    <xf numFmtId="0" fontId="13" fillId="0" borderId="1" xfId="0" applyFont="1" applyBorder="1">
      <alignment vertical="center"/>
    </xf>
    <xf numFmtId="0" fontId="0" fillId="0" borderId="2" xfId="0" applyBorder="1">
      <alignment vertical="center"/>
    </xf>
    <xf numFmtId="0" fontId="14" fillId="0" borderId="0" xfId="0" applyFo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0" fillId="0" borderId="0" xfId="0" applyAlignment="1">
      <alignment vertical="top"/>
    </xf>
    <xf numFmtId="0" fontId="15" fillId="0" borderId="0" xfId="0" applyFont="1">
      <alignment vertical="center"/>
    </xf>
    <xf numFmtId="0" fontId="0" fillId="0" borderId="12" xfId="0" applyBorder="1">
      <alignment vertical="center"/>
    </xf>
    <xf numFmtId="0" fontId="12" fillId="0" borderId="22" xfId="0" applyFont="1" applyBorder="1">
      <alignment vertical="center"/>
    </xf>
    <xf numFmtId="0" fontId="0" fillId="0" borderId="15" xfId="0" applyBorder="1">
      <alignment vertical="center"/>
    </xf>
    <xf numFmtId="0" fontId="0" fillId="0" borderId="26" xfId="0" applyBorder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top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5" fillId="3" borderId="40" xfId="0" applyFont="1" applyFill="1" applyBorder="1" applyAlignment="1">
      <alignment horizontal="center" vertical="center"/>
    </xf>
    <xf numFmtId="0" fontId="25" fillId="3" borderId="41" xfId="0" applyFont="1" applyFill="1" applyBorder="1" applyAlignment="1">
      <alignment horizontal="center" vertical="center"/>
    </xf>
    <xf numFmtId="0" fontId="25" fillId="3" borderId="42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180" fontId="19" fillId="0" borderId="25" xfId="0" applyNumberFormat="1" applyFont="1" applyBorder="1" applyAlignment="1">
      <alignment horizontal="center" vertical="center"/>
    </xf>
    <xf numFmtId="180" fontId="19" fillId="0" borderId="23" xfId="0" applyNumberFormat="1" applyFont="1" applyBorder="1" applyAlignment="1">
      <alignment horizontal="center" vertical="center"/>
    </xf>
    <xf numFmtId="180" fontId="19" fillId="0" borderId="24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16</xdr:row>
      <xdr:rowOff>0</xdr:rowOff>
    </xdr:from>
    <xdr:to>
      <xdr:col>7</xdr:col>
      <xdr:colOff>95250</xdr:colOff>
      <xdr:row>16</xdr:row>
      <xdr:rowOff>304800</xdr:rowOff>
    </xdr:to>
    <xdr:sp macro="" textlink="">
      <xdr:nvSpPr>
        <xdr:cNvPr id="1452" name="AutoShape 4" descr="data:image/jpeg;base64,/9j/4AAQSkZJRgABAQAAAQABAAD/2wCEAAkGBxQPEA8QEBAWFhITFBIQFBETEBIPExATFhMWFhUSExQYHSggGRolGxQULTEhJSkrLy4uGB8zODMsNygtLisBCgoKDg0OGhAQGzclHyQrLCwtNCssLy8sLCwxLCwvLCwsLisrLCwsLCwsLCwsNCwsLDQ2LC0sNCwsLCwsLCwsMf/AABEIAOEA4QMBIgACEQEDEQH/xAAcAAEAAQUBAQAAAAAAAAAAAAAABgEDBAUHAgj/xABHEAACAQIDBAUHCQUFCQAAAAAAAQIDEQQSIQUGMUETIlFhcSMycpGhsbIUM2KBgpLB0fAkQnOTwgcVNFKzNUNTVHSUotPh/8QAGAEBAAMBAAAAAAAAAAAAAAAAAAECAwT/xAAnEQEAAgIBAwIGAwAAAAAAAAAAARECAzEEEiFRoRMUMkFhgSKRsf/aAAwDAQACEQMRAD8A7iAAAAAAAAAAAAAAAAAAAKFQAAAAAAAAAAAAAAAAAAAAAAAAAAAAAAAAAAAs18TGFsztfh3lr+8IdvuNdtmflYr6Cftl+RjOfcWobaptWnHnfwV7FzBbQhWvkfDimrEcrS+izI3XnetV0t1F8RPbFItJgAUSAAAAAAAAAAAAAAAAAAAAAAAAAAAAAAAA0O2KuWqnJO1rRai5Xtq+C7zGeK+jU/l1PyG+Tilh4KThOtWjDPG+bKoybWnLResx4bBzLXEVPqUPxTLxVKvdbFu3mVfuVD1u9VlLENpTUcrjJTvDV6p5Zavg/WeZbuxsl09T61Sb+EyN1cPCnPFUr550qyalKKUlGdGHC3K+fgTMxQkgAM1gAAAAAAAAAAAAAAAAAAAAAAAAAAAAAKNlTD2jUWVwzWcla6eqvzQEdrRWJxSrvWME6dFcrX69X6+C7kbqEbGNhsMk0027acdLW4WXAylfsX3n+RaURCrNVUoujiI4mHG3R1Uv95SvdP0ot38LrmbTXsX3n+RbrUb6ttPu/wDqIhLawd9frPRiYCayqN7uKtrxZlECoAAAAAAAAAAAAAAAAAAAAAAAAAAAACkmcG27v1jZ4rEOjinCl0k404KjhpqMYvKrSlTb1tfjzO4bTk1RqW45ZJdzasn7Tm0N1cKksuFgrcm5ysuSs5W4HZ0nZFzlFsduyMfCGUd8NoLX5fVu/oYdr7rp29hlQ322jzx0v+3wf/pJotgYP/lKX3Le4u0928HJXeEp8+DmvdI6s9umOcPaFMcu/iULpb649vXGyt/Awi9qpFcXvJjJQm1jK17XTi4Q1XoxSJxDdvBLhg6f15pe9mTDYuDWnyOl/LT95nPUafth7Qv2ZerlWE32x9OdOcsbVlGEoSlCUaVpxi03GVoJ2avzPoXDVlUhCceEoqS8Grr3nO8Vu5gk3fCUV4UreHAm270Yxw1KMIqMILJGKVlGMXaMUuxKxh1OeGcROMU1hswAciQAAAAAAAAAAAAAAAAAAAAAAAAAAY20VelPwItbRvuJVtD5qfh+JHHR0lrwVvFnRpmoc+6JmWDTiRvfTFVaXRRpVZ04OhVcpQrTotTVam4tNON5WTVs64+uUU1+IxDklBQqKDbla97N2UuzVJRlo9Ne43yyqbZ6IRbaO1n0U4wxdV1+kxNOVKNa8VSjQryjKE3Gyay02pJtmBhttYpRxinWaqZ1B9JfJDq1VaM4tRpXnCCi15zmkuRM5VakkrVqd80pZXN5JRtlSay9q1099z0o1npGdNq6lmsrSWaTtdReblpbs1KRnERVOlFMVjazxeCU6lROUWq0JOVCPTWkp01RTytRlZKS5OGsr3Ol7rP9nXdJ+5fmRTHdNeOecGtLpX81Pguqu4lO6f8Ah/tP4YmW2bxhMct0ADBYAAAAAAAAAAAAAAAAAAAAAAAAAAFnF+Y/q96I3WlrLug/W2vzJJi/Ml+uZG5rj4X9V/zRvqY7VmEbL9dxot5ttuhUwmGpYZV6+Jm3CnKr0MI5ZJZnJLjd6dii32X3ren67iJbf/2xsTwqfFI6McYmfP5/xTXzS5gNv0nTx/ynCdFWwSzVKMKrqxkneMcknZXctPtJ8zM3c23VrdBGtgughWpTq0Jwr/KIyUes4z0Tg2pXV+OvM02zcBHE7R3hw85ZVUhGGdK7g3KFp252dmXNxtr1KDrbNxaaq4ZVJ00rycqcFmlSj/msutHtjLuGeEds1HnxP9x9v22bbe7aqw3yZZHKVapGiuUY3lFSlJ/aVlzZMt1PmJLsqS+GJzXebbUMXQg6cK0cmJwN+moToXzYhWy5uPmv2HSt1fmZ/wASXwxOfZjWEJjlugAYLAAAAAAAAAAAAAAAAAAAAAAAAAAAsYx9SX65kbqvRd6t7/yJJjvm590W/VqRarPrxXLK/Ymb6YYbpp6i9G+269SX4kU3wwclX2di6VahGth55eixFXoY1VOatZ2fPMnw85a6Eqz2S+pfiY1bCRqyoTb1o1FVjomsyumvr1/TNu7tm1dfKPYHYWJoLamMxFalhsRi0o05xnejQad4SlOStq8i56J9pZ2XTnW2rSx2JqYanJ4bLQo0MR0zrRdOqulTt5uXpn9lJcGSTE7GpThWhBdE60XTq1KUafSThK+aF5xkrO/G2hfqYZyqU5zrzlKF11lC04zuqimopK8lZXSVlFW4u9fi8/nx+m1NFvVNYylSjQqwm1Ww9S/SprLCcars+bcFdLmibbqO9Gf8SXwxIptHB2SjGbWuayirWjBQpU0ndqEVGGnOzvxZKd0H5Gf8R/BEyz+miOW9ABiuAAAAAAAAAAAAAAAAAAAAAAAAAACxjbdHUzK8csrrtVtUQujhXGNJTlLPaSfW1XHi/AmmNV6dT0JfCyM1o9ePoy9zOjRNW5t8XSksPZrrdvPuSMfD0nbm9W+PeZlRa+v8GaPaSm4V7NWpUpzV1emqrU5QqVtV5OOTv4S0NJ8xRhFZNt0b7H7inQX0bt9qxH91p1PkmEq3bdam87pxj0UpZKkoSpJvSaUEmrK7UtDLlKs6ds2JzZX1+ioZl1Er24N3T07zOcKmm7I2hgIq/Xd3wbm9fDU3+5NPJg4U73cZ1bvjfNUlOOvPqzj6iLV4zbzTqVNJSWScYQ0Ur/ukq3Q+Zn6f9MSmfBHLfAAyWAAAAAAAAAAAAAAAAAAAAAAAAAABZxj8nU9GXuZG6q60ftL4kSPGq9OovoSX/iyOz85eMvczfVwx2xby3eMfB+uyIpvdtyhh6kKdajUnPJGalCFOcJQc7ulUjNrNFuGq0566sk0eNvEw8fVqRqJwatlS1qVIu8qiXmxdmurx5X7zXxE+Vdc3KKbL3qwvXXyWrfo6jtkoUKcYWiqkaaz6OVk3rq27Wuy/X25glCf7G3F57qNWjLNlhCLUV0mt00lbjlfYbqOOeks145lFO9W7fTNu64q17JvSz5WMijiXnsqkpZoxTXldFLOrq/Dg+zh6pvG+PdqidbfOjl8lg8Rxk3HLFtuyv+8zpe5sr4eT7ZJ25q8IOxBtpxlThSkpyeanKUc061R/Mx1a/d1a053Jzua/Iz9P+iJTf29v8YI5b8AHKuAAAAAAAAAAAAAAAAAAAAAAAAAAC1i/Mn6MvcRpvX9ciSYz5up6MvcyNQl1r99zfVwx2crfYzB2g3mv9GOr6RJeVim+rp+8v0jOhpddjt9Rr9qOzTa5LW0221Vg7Wj3J+s1lXXyxcTFZoypvqZqcW5TxDnm6Zu1tdOGvjc8ThKGV3jmbpXtLEON7SvZpcEsv18S9KrGVXPUcpJxUU4xqwldVmo5tbW0Xjx4MtUaapTy1NaloWdJVpQzJScefBfj4CGzX7QmslNwveUG53jVkvMWXLe3Ljf8yd7lvyE/T/oiQPaLlUnGcvPnFO6p1FleS17SenhbtJ1uVLyE/T/piU3fTCI5SIAHMuAAAAAAAAAAAAAAAAAAAAAAAAAADHx8rUqrfBQm227K2V8yKYaV0mtVrqtVa/aiQ7y/4LGf9PX/ANOR820Hkd4NxfbFuD9h3dJq+JjLHZjcxLu1SLzcOLsaja1CUq0UofuLrOFRpWqXtmjov12HJ8TjquZeXrapP5+r4f5u4v7NqxnGr0+JrRksqp2ry1dpXzX78ntOmemmIu0YY15dPw8ZXVSMWknbL0U4yTVWUnKz0s9fWuJWWHblGOSV45I5mqzTahVk53a4a8fxZzjEOjeGXFVmnG8rYiTankbss1ua8NV2mpjjKn/Gqfzqi/EiOlmfv7NXTtoYCUWryjFxVsyi9LRUU05Mlm4WIjOlXUJxllmlJxkpJPKnq1pc+fq83N3k3LvlJz952D+w5fsuL/jr/TiYdTp7MLsiHSgAcCwAAAAAAAAAAAAAAAAAAAAAAAAAAMbaWG6ajVpN2VSnOm32ZouN/acXxP8AZpjILqzpSatdSc6d/B5Wn6zuJSxtp356vpRMW+dsduljYWi8K7q+sa2HkreOctU90sW1fooJcOtiKK9ikz6NyrsGRdi9R0/P5+kIjGnzrLc3GWT6Om78LYinr4ao80dz8dN2hhcz7q+HSXjeZ9GZV2L1BRXZ7CPn9npCacMwP9l2NnrUlSpp8LSnXkn2NQior7x1DcXdj+7MPKlnzznPpJyy5FeySSV3wS7SSWKnPt6jPZ4lIADEAAAAAAAAAAAAAAAAAAAAAAAAAAAAAAAAAAAAAAAAAAAAAAAAAAAAAAAAAAAAAAAAAAAAAAAAAAAAAAAAAAAAAAAAAAAAAH//2Q=="/>
        <xdr:cNvSpPr>
          <a:spLocks noChangeAspect="1" noChangeArrowheads="1"/>
        </xdr:cNvSpPr>
      </xdr:nvSpPr>
      <xdr:spPr bwMode="auto">
        <a:xfrm>
          <a:off x="1104900" y="2578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95250</xdr:colOff>
      <xdr:row>16</xdr:row>
      <xdr:rowOff>304800</xdr:rowOff>
    </xdr:to>
    <xdr:sp macro="" textlink="">
      <xdr:nvSpPr>
        <xdr:cNvPr id="1453" name="AutoShape 5" descr="data:image/jpeg;base64,/9j/4AAQSkZJRgABAQAAAQABAAD/2wCEAAkGBxQPEA8QEBAWFhITFBIQFBETEBIPExATFhMWFhUSExQYHSggGRolGxQULTEhJSkrLy4uGB8zODMsNygtLisBCgoKDg0OGhAQGzclHyQrLCwtNCssLy8sLCwxLCwvLCwsLisrLCwsLCwsLCwsNCwsLDQ2LC0sNCwsLCwsLCwsMf/AABEIAOEA4QMBIgACEQEDEQH/xAAcAAEAAQUBAQAAAAAAAAAAAAAABgEDBAUHAgj/xABHEAACAQIDBAUHCQUFCQAAAAAAAQIDEQQSIQUGMUETIlFhcSMycpGhsbIUM2KBgpLB0fAkQnOTwgcVNFKzNUNTVHSUotPh/8QAGAEBAAMBAAAAAAAAAAAAAAAAAAECAwT/xAAnEQEAAgIBAwIGAwAAAAAAAAAAARECAzEEEiFRoRMUMkFhgSKRsf/aAAwDAQACEQMRAD8A7iAAAAAAAAAAAAAAAAAAAKFQAAAAAAAAAAAAAAAAAAAAAAAAAAAAAAAAAAAs18TGFsztfh3lr+8IdvuNdtmflYr6Cftl+RjOfcWobaptWnHnfwV7FzBbQhWvkfDimrEcrS+izI3XnetV0t1F8RPbFItJgAUSAAAAAAAAAAAAAAAAAAAAAAAAAAAAAAAA0O2KuWqnJO1rRai5Xtq+C7zGeK+jU/l1PyG+Tilh4KThOtWjDPG+bKoybWnLResx4bBzLXEVPqUPxTLxVKvdbFu3mVfuVD1u9VlLENpTUcrjJTvDV6p5Zavg/WeZbuxsl09T61Sb+EyN1cPCnPFUr550qyalKKUlGdGHC3K+fgTMxQkgAM1gAAAAAAAAAAAAAAAAAAAAAAAAAAAAAKNlTD2jUWVwzWcla6eqvzQEdrRWJxSrvWME6dFcrX69X6+C7kbqEbGNhsMk0027acdLW4WXAylfsX3n+RaURCrNVUoujiI4mHG3R1Uv95SvdP0ot38LrmbTXsX3n+RbrUb6ttPu/wDqIhLawd9frPRiYCayqN7uKtrxZlECoAAAAAAAAAAAAAAAAAAAAAAAAAAAACkmcG27v1jZ4rEOjinCl0k404KjhpqMYvKrSlTb1tfjzO4bTk1RqW45ZJdzasn7Tm0N1cKksuFgrcm5ysuSs5W4HZ0nZFzlFsduyMfCGUd8NoLX5fVu/oYdr7rp29hlQ322jzx0v+3wf/pJotgYP/lKX3Le4u0928HJXeEp8+DmvdI6s9umOcPaFMcu/iULpb649vXGyt/Awi9qpFcXvJjJQm1jK17XTi4Q1XoxSJxDdvBLhg6f15pe9mTDYuDWnyOl/LT95nPUafth7Qv2ZerlWE32x9OdOcsbVlGEoSlCUaVpxi03GVoJ2avzPoXDVlUhCceEoqS8Grr3nO8Vu5gk3fCUV4UreHAm270Yxw1KMIqMILJGKVlGMXaMUuxKxh1OeGcROMU1hswAciQAAAAAAAAAAAAAAAAAAAAAAAAAAY20VelPwItbRvuJVtD5qfh+JHHR0lrwVvFnRpmoc+6JmWDTiRvfTFVaXRRpVZ04OhVcpQrTotTVam4tNON5WTVs64+uUU1+IxDklBQqKDbla97N2UuzVJRlo9Ne43yyqbZ6IRbaO1n0U4wxdV1+kxNOVKNa8VSjQryjKE3Gyay02pJtmBhttYpRxinWaqZ1B9JfJDq1VaM4tRpXnCCi15zmkuRM5VakkrVqd80pZXN5JRtlSay9q1099z0o1npGdNq6lmsrSWaTtdReblpbs1KRnERVOlFMVjazxeCU6lROUWq0JOVCPTWkp01RTytRlZKS5OGsr3Ol7rP9nXdJ+5fmRTHdNeOecGtLpX81Pguqu4lO6f8Ah/tP4YmW2bxhMct0ADBYAAAAAAAAAAAAAAAAAAAAAAAAAAFnF+Y/q96I3WlrLug/W2vzJJi/Ml+uZG5rj4X9V/zRvqY7VmEbL9dxot5ttuhUwmGpYZV6+Jm3CnKr0MI5ZJZnJLjd6dii32X3ren67iJbf/2xsTwqfFI6McYmfP5/xTXzS5gNv0nTx/ynCdFWwSzVKMKrqxkneMcknZXctPtJ8zM3c23VrdBGtgughWpTq0Jwr/KIyUes4z0Tg2pXV+OvM02zcBHE7R3hw85ZVUhGGdK7g3KFp252dmXNxtr1KDrbNxaaq4ZVJ00rycqcFmlSj/msutHtjLuGeEds1HnxP9x9v22bbe7aqw3yZZHKVapGiuUY3lFSlJ/aVlzZMt1PmJLsqS+GJzXebbUMXQg6cK0cmJwN+moToXzYhWy5uPmv2HSt1fmZ/wASXwxOfZjWEJjlugAYLAAAAAAAAAAAAAAAAAAAAAAAAAAAsYx9SX65kbqvRd6t7/yJJjvm590W/VqRarPrxXLK/Ymb6YYbpp6i9G+269SX4kU3wwclX2di6VahGth55eixFXoY1VOatZ2fPMnw85a6Eqz2S+pfiY1bCRqyoTb1o1FVjomsyumvr1/TNu7tm1dfKPYHYWJoLamMxFalhsRi0o05xnejQad4SlOStq8i56J9pZ2XTnW2rSx2JqYanJ4bLQo0MR0zrRdOqulTt5uXpn9lJcGSTE7GpThWhBdE60XTq1KUafSThK+aF5xkrO/G2hfqYZyqU5zrzlKF11lC04zuqimopK8lZXSVlFW4u9fi8/nx+m1NFvVNYylSjQqwm1Ww9S/SprLCcars+bcFdLmibbqO9Gf8SXwxIptHB2SjGbWuayirWjBQpU0ndqEVGGnOzvxZKd0H5Gf8R/BEyz+miOW9ABiuAAAAAAAAAAAAAAAAAAAAAAAAAACxjbdHUzK8csrrtVtUQujhXGNJTlLPaSfW1XHi/AmmNV6dT0JfCyM1o9ePoy9zOjRNW5t8XSksPZrrdvPuSMfD0nbm9W+PeZlRa+v8GaPaSm4V7NWpUpzV1emqrU5QqVtV5OOTv4S0NJ8xRhFZNt0b7H7inQX0bt9qxH91p1PkmEq3bdam87pxj0UpZKkoSpJvSaUEmrK7UtDLlKs6ds2JzZX1+ioZl1Er24N3T07zOcKmm7I2hgIq/Xd3wbm9fDU3+5NPJg4U73cZ1bvjfNUlOOvPqzj6iLV4zbzTqVNJSWScYQ0Ur/ukq3Q+Zn6f9MSmfBHLfAAyWAAAAAAAAAAAAAAAAAAAAAAAAAABZxj8nU9GXuZG6q60ftL4kSPGq9OovoSX/iyOz85eMvczfVwx2xby3eMfB+uyIpvdtyhh6kKdajUnPJGalCFOcJQc7ulUjNrNFuGq0566sk0eNvEw8fVqRqJwatlS1qVIu8qiXmxdmurx5X7zXxE+Vdc3KKbL3qwvXXyWrfo6jtkoUKcYWiqkaaz6OVk3rq27Wuy/X25glCf7G3F57qNWjLNlhCLUV0mt00lbjlfYbqOOeks145lFO9W7fTNu64q17JvSz5WMijiXnsqkpZoxTXldFLOrq/Dg+zh6pvG+PdqidbfOjl8lg8Rxk3HLFtuyv+8zpe5sr4eT7ZJ25q8IOxBtpxlThSkpyeanKUc061R/Mx1a/d1a053Jzua/Iz9P+iJTf29v8YI5b8AHKuAAAAAAAAAAAAAAAAAAAAAAAAAAC1i/Mn6MvcRpvX9ciSYz5up6MvcyNQl1r99zfVwx2crfYzB2g3mv9GOr6RJeVim+rp+8v0jOhpddjt9Rr9qOzTa5LW0221Vg7Wj3J+s1lXXyxcTFZoypvqZqcW5TxDnm6Zu1tdOGvjc8ThKGV3jmbpXtLEON7SvZpcEsv18S9KrGVXPUcpJxUU4xqwldVmo5tbW0Xjx4MtUaapTy1NaloWdJVpQzJScefBfj4CGzX7QmslNwveUG53jVkvMWXLe3Ljf8yd7lvyE/T/oiQPaLlUnGcvPnFO6p1FleS17SenhbtJ1uVLyE/T/piU3fTCI5SIAHMuAAAAAAAAAAAAAAAAAAAAAAAAAADHx8rUqrfBQm227K2V8yKYaV0mtVrqtVa/aiQ7y/4LGf9PX/ANOR820Hkd4NxfbFuD9h3dJq+JjLHZjcxLu1SLzcOLsaja1CUq0UofuLrOFRpWqXtmjov12HJ8TjquZeXrapP5+r4f5u4v7NqxnGr0+JrRksqp2ry1dpXzX78ntOmemmIu0YY15dPw8ZXVSMWknbL0U4yTVWUnKz0s9fWuJWWHblGOSV45I5mqzTahVk53a4a8fxZzjEOjeGXFVmnG8rYiTankbss1ua8NV2mpjjKn/Gqfzqi/EiOlmfv7NXTtoYCUWryjFxVsyi9LRUU05Mlm4WIjOlXUJxllmlJxkpJPKnq1pc+fq83N3k3LvlJz952D+w5fsuL/jr/TiYdTp7MLsiHSgAcCwAAAAAAAAAAAAAAAAAAAAAAAAAAMbaWG6ajVpN2VSnOm32ZouN/acXxP8AZpjILqzpSatdSc6d/B5Wn6zuJSxtp356vpRMW+dsduljYWi8K7q+sa2HkreOctU90sW1fooJcOtiKK9ikz6NyrsGRdi9R0/P5+kIjGnzrLc3GWT6Om78LYinr4ao80dz8dN2hhcz7q+HSXjeZ9GZV2L1BRXZ7CPn9npCacMwP9l2NnrUlSpp8LSnXkn2NQior7x1DcXdj+7MPKlnzznPpJyy5FeySSV3wS7SSWKnPt6jPZ4lIADEAAAAAAAAAAAAAAAAAAAAAAAAAAAAAAAAAAAAAAAAAAAAAAAAAAAAAAAAAAAAAAAAAAAAAAAAAAAAAAAAAAAAAAAAAAAAAH//2Q=="/>
        <xdr:cNvSpPr>
          <a:spLocks noChangeAspect="1" noChangeArrowheads="1"/>
        </xdr:cNvSpPr>
      </xdr:nvSpPr>
      <xdr:spPr bwMode="auto">
        <a:xfrm>
          <a:off x="1104900" y="2578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158750</xdr:colOff>
      <xdr:row>0</xdr:row>
      <xdr:rowOff>69850</xdr:rowOff>
    </xdr:from>
    <xdr:to>
      <xdr:col>31</xdr:col>
      <xdr:colOff>63500</xdr:colOff>
      <xdr:row>4</xdr:row>
      <xdr:rowOff>31750</xdr:rowOff>
    </xdr:to>
    <xdr:pic>
      <xdr:nvPicPr>
        <xdr:cNvPr id="1454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9100" y="69850"/>
          <a:ext cx="27305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177800</xdr:colOff>
      <xdr:row>29</xdr:row>
      <xdr:rowOff>196850</xdr:rowOff>
    </xdr:from>
    <xdr:to>
      <xdr:col>6</xdr:col>
      <xdr:colOff>171450</xdr:colOff>
      <xdr:row>34</xdr:row>
      <xdr:rowOff>50800</xdr:rowOff>
    </xdr:to>
    <xdr:pic>
      <xdr:nvPicPr>
        <xdr:cNvPr id="1455" name="図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6629400"/>
          <a:ext cx="10985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6</xdr:col>
      <xdr:colOff>152400</xdr:colOff>
      <xdr:row>24</xdr:row>
      <xdr:rowOff>146050</xdr:rowOff>
    </xdr:to>
    <xdr:pic>
      <xdr:nvPicPr>
        <xdr:cNvPr id="1456" name="図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2700"/>
          <a:ext cx="12573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101600</xdr:colOff>
      <xdr:row>16</xdr:row>
      <xdr:rowOff>781050</xdr:rowOff>
    </xdr:from>
    <xdr:to>
      <xdr:col>3</xdr:col>
      <xdr:colOff>12700</xdr:colOff>
      <xdr:row>19</xdr:row>
      <xdr:rowOff>12700</xdr:rowOff>
    </xdr:to>
    <xdr:pic>
      <xdr:nvPicPr>
        <xdr:cNvPr id="1457" name="図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3359150"/>
          <a:ext cx="463550" cy="5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107950</xdr:colOff>
      <xdr:row>0</xdr:row>
      <xdr:rowOff>95250</xdr:rowOff>
    </xdr:from>
    <xdr:to>
      <xdr:col>3</xdr:col>
      <xdr:colOff>19050</xdr:colOff>
      <xdr:row>4</xdr:row>
      <xdr:rowOff>107950</xdr:rowOff>
    </xdr:to>
    <xdr:pic>
      <xdr:nvPicPr>
        <xdr:cNvPr id="1458" name="図 1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95250"/>
          <a:ext cx="279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abSelected="1" workbookViewId="0">
      <selection activeCell="E2" sqref="E2:AC2"/>
    </sheetView>
  </sheetViews>
  <sheetFormatPr defaultRowHeight="13"/>
  <cols>
    <col min="1" max="43" width="2.6328125" customWidth="1"/>
  </cols>
  <sheetData>
    <row r="1" spans="1:32" ht="13.5" thickBot="1"/>
    <row r="2" spans="1:32" ht="23.25" customHeight="1" thickBot="1">
      <c r="E2" s="32" t="s">
        <v>0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4"/>
    </row>
    <row r="3" spans="1:32" ht="13.5" thickBot="1"/>
    <row r="4" spans="1:32" ht="15" customHeight="1">
      <c r="B4" s="36" t="s">
        <v>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8"/>
    </row>
    <row r="5" spans="1:32" ht="23.25" customHeight="1" thickBot="1"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1"/>
    </row>
    <row r="6" spans="1:32">
      <c r="B6" s="42" t="s">
        <v>27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4"/>
    </row>
    <row r="7" spans="1:32"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7"/>
    </row>
    <row r="8" spans="1:32"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7"/>
    </row>
    <row r="9" spans="1:32" ht="13.5" thickBot="1"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50"/>
    </row>
    <row r="10" spans="1:32" ht="5.5" customHeight="1" thickBot="1"/>
    <row r="11" spans="1:32" ht="5" customHeight="1">
      <c r="B11" s="23" t="s">
        <v>31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5"/>
    </row>
    <row r="12" spans="1:32" ht="13.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8"/>
    </row>
    <row r="13" spans="1:32" ht="13.5" customHeight="1">
      <c r="A13" t="s">
        <v>1</v>
      </c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8"/>
    </row>
    <row r="14" spans="1:32" ht="14.25" customHeight="1"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8"/>
    </row>
    <row r="15" spans="1:32" ht="5.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8"/>
    </row>
    <row r="16" spans="1:32" ht="5.5" customHeight="1" thickBo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1"/>
    </row>
    <row r="17" spans="1:34" ht="62.25" customHeight="1" thickBot="1">
      <c r="B17" s="20" t="s">
        <v>32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2"/>
    </row>
    <row r="18" spans="1:34" ht="33" customHeight="1" thickBot="1">
      <c r="B18" s="17" t="s">
        <v>28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9"/>
      <c r="AG18" s="14"/>
    </row>
    <row r="19" spans="1:34" ht="7" customHeight="1" thickBot="1">
      <c r="D19" s="13"/>
    </row>
    <row r="20" spans="1:34" ht="21" customHeight="1">
      <c r="B20" s="51" t="s">
        <v>2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3"/>
    </row>
    <row r="21" spans="1:34" ht="13.5" customHeight="1">
      <c r="B21" s="54" t="s">
        <v>33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6"/>
    </row>
    <row r="22" spans="1:34">
      <c r="B22" s="57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6"/>
    </row>
    <row r="23" spans="1:34" ht="22.5" customHeight="1" thickBot="1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60"/>
    </row>
    <row r="24" spans="1:34" ht="13.5" thickBot="1">
      <c r="A24" t="s">
        <v>1</v>
      </c>
      <c r="AB24" s="11"/>
      <c r="AC24" s="11"/>
    </row>
    <row r="25" spans="1:34" ht="24.5" thickTop="1" thickBot="1">
      <c r="F25" s="62" t="s">
        <v>16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4"/>
      <c r="Y25" s="3" t="s">
        <v>4</v>
      </c>
      <c r="Z25" s="4"/>
      <c r="AA25" s="4"/>
      <c r="AB25" s="65">
        <v>10</v>
      </c>
      <c r="AC25" s="66"/>
      <c r="AD25" s="67"/>
      <c r="AE25" s="12" t="s">
        <v>15</v>
      </c>
    </row>
    <row r="26" spans="1:34" ht="17" thickBot="1">
      <c r="AC26" s="13"/>
      <c r="AD26" s="13"/>
      <c r="AE26" s="9" t="s">
        <v>23</v>
      </c>
      <c r="AG26" s="1"/>
      <c r="AH26" s="1"/>
    </row>
    <row r="27" spans="1:34" ht="18" customHeight="1">
      <c r="A27" s="69" t="s">
        <v>5</v>
      </c>
      <c r="B27" s="35"/>
      <c r="C27" s="35"/>
      <c r="D27" s="35"/>
      <c r="E27" s="35"/>
      <c r="F27" s="35" t="s">
        <v>6</v>
      </c>
      <c r="G27" s="35"/>
      <c r="H27" s="35"/>
      <c r="I27" s="35" t="s">
        <v>7</v>
      </c>
      <c r="J27" s="35"/>
      <c r="K27" s="35"/>
      <c r="L27" s="35" t="s">
        <v>8</v>
      </c>
      <c r="M27" s="35"/>
      <c r="N27" s="35"/>
      <c r="O27" s="35" t="s">
        <v>9</v>
      </c>
      <c r="P27" s="35"/>
      <c r="Q27" s="35"/>
      <c r="R27" s="35" t="s">
        <v>10</v>
      </c>
      <c r="S27" s="35"/>
      <c r="T27" s="35"/>
      <c r="U27" s="35" t="s">
        <v>11</v>
      </c>
      <c r="V27" s="35"/>
      <c r="W27" s="35"/>
      <c r="X27" s="35" t="s">
        <v>12</v>
      </c>
      <c r="Y27" s="35"/>
      <c r="Z27" s="35"/>
      <c r="AA27" s="35" t="s">
        <v>13</v>
      </c>
      <c r="AB27" s="35"/>
      <c r="AC27" s="35"/>
      <c r="AD27" s="35" t="s">
        <v>14</v>
      </c>
      <c r="AE27" s="35"/>
      <c r="AF27" s="77"/>
    </row>
    <row r="28" spans="1:34" ht="45" customHeight="1" thickBot="1">
      <c r="A28" s="70" t="s">
        <v>17</v>
      </c>
      <c r="B28" s="71"/>
      <c r="C28" s="71"/>
      <c r="D28" s="71"/>
      <c r="E28" s="71"/>
      <c r="F28" s="61">
        <f>INT(AB25*0.25)</f>
        <v>2</v>
      </c>
      <c r="G28" s="61"/>
      <c r="H28" s="61"/>
      <c r="I28" s="61">
        <f>INT(AB25*0.25)</f>
        <v>2</v>
      </c>
      <c r="J28" s="61"/>
      <c r="K28" s="61"/>
      <c r="L28" s="61">
        <f>INT(AB25*0.5)</f>
        <v>5</v>
      </c>
      <c r="M28" s="61"/>
      <c r="N28" s="61"/>
      <c r="O28" s="61">
        <f>INT(AB25*0.5)</f>
        <v>5</v>
      </c>
      <c r="P28" s="61"/>
      <c r="Q28" s="61"/>
      <c r="R28" s="61">
        <f>INT(AB25*1)</f>
        <v>10</v>
      </c>
      <c r="S28" s="61"/>
      <c r="T28" s="61"/>
      <c r="U28" s="61">
        <f>INT(AB25*1)</f>
        <v>10</v>
      </c>
      <c r="V28" s="61"/>
      <c r="W28" s="61"/>
      <c r="X28" s="61">
        <f>INT(AB25*2)</f>
        <v>20</v>
      </c>
      <c r="Y28" s="61"/>
      <c r="Z28" s="61"/>
      <c r="AA28" s="61">
        <f>INT(AB25*2)</f>
        <v>20</v>
      </c>
      <c r="AB28" s="61"/>
      <c r="AC28" s="61"/>
      <c r="AD28" s="61">
        <f>INT(AB25*4)</f>
        <v>40</v>
      </c>
      <c r="AE28" s="61"/>
      <c r="AF28" s="68"/>
    </row>
    <row r="29" spans="1:34" ht="13.5" thickBot="1">
      <c r="D29" t="s">
        <v>26</v>
      </c>
      <c r="E29" s="15" t="s">
        <v>25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0"/>
    </row>
    <row r="30" spans="1:34" ht="19.5" thickBot="1">
      <c r="E30" s="16" t="s">
        <v>24</v>
      </c>
      <c r="F30" s="15"/>
      <c r="G30" s="15"/>
      <c r="H30" s="15"/>
      <c r="I30" s="15"/>
      <c r="J30" s="15"/>
      <c r="K30" s="15"/>
      <c r="L30" s="15"/>
      <c r="M30" s="15"/>
      <c r="N30" s="16"/>
      <c r="O30" s="15"/>
      <c r="P30" s="15"/>
      <c r="Q30" s="15"/>
      <c r="R30" s="10"/>
      <c r="S30" s="75" t="s">
        <v>20</v>
      </c>
      <c r="T30" s="75"/>
      <c r="U30" s="75"/>
      <c r="V30" s="75"/>
      <c r="W30" s="75"/>
      <c r="X30" s="75"/>
      <c r="Y30" s="75"/>
      <c r="Z30" s="75"/>
      <c r="AA30" s="75"/>
      <c r="AB30" s="76"/>
      <c r="AC30" s="72">
        <f>INT(AB25*4)</f>
        <v>40</v>
      </c>
      <c r="AD30" s="73"/>
      <c r="AE30" s="74"/>
      <c r="AF30" s="5" t="s">
        <v>21</v>
      </c>
    </row>
    <row r="31" spans="1:34" ht="10.5" customHeight="1" thickBot="1"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5"/>
    </row>
    <row r="32" spans="1:34" ht="18.75" customHeight="1">
      <c r="C32" s="78" t="s">
        <v>29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80"/>
      <c r="AF32" s="5"/>
    </row>
    <row r="33" spans="1:32" ht="19">
      <c r="C33" s="81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3"/>
      <c r="AF33" s="5"/>
    </row>
    <row r="34" spans="1:32" ht="19">
      <c r="C34" s="81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3"/>
      <c r="AF34" s="5"/>
    </row>
    <row r="35" spans="1:32" ht="19"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3"/>
      <c r="AF35" s="5"/>
    </row>
    <row r="36" spans="1:32" ht="26.25" customHeight="1" thickBot="1">
      <c r="C36" s="84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6"/>
      <c r="AF36" s="5"/>
    </row>
    <row r="37" spans="1:32" ht="6.7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6"/>
      <c r="T37" s="6"/>
      <c r="U37" s="6"/>
      <c r="V37" s="6"/>
      <c r="W37" s="6"/>
      <c r="X37" s="6"/>
      <c r="Y37" s="6"/>
      <c r="Z37" s="6"/>
      <c r="AA37" s="6"/>
      <c r="AB37" s="6"/>
      <c r="AC37" s="7"/>
      <c r="AD37" s="7"/>
      <c r="AE37" s="7"/>
      <c r="AF37" s="8"/>
    </row>
    <row r="38" spans="1:32" ht="17" thickBot="1">
      <c r="N38" s="92" t="s">
        <v>18</v>
      </c>
      <c r="O38" s="92"/>
      <c r="P38" s="92"/>
      <c r="Q38" s="92"/>
      <c r="R38" s="92"/>
      <c r="S38" s="92"/>
      <c r="T38" s="92"/>
      <c r="U38" s="92"/>
      <c r="V38" s="92"/>
      <c r="W38" s="92"/>
      <c r="Y38" s="89">
        <f>INT(AB25*1)</f>
        <v>10</v>
      </c>
      <c r="Z38" s="90"/>
      <c r="AA38" s="91"/>
      <c r="AB38" t="s">
        <v>22</v>
      </c>
      <c r="AC38" s="89">
        <f>INT(AB25*2)</f>
        <v>20</v>
      </c>
      <c r="AD38" s="90"/>
      <c r="AE38" s="91"/>
      <c r="AF38" t="s">
        <v>21</v>
      </c>
    </row>
    <row r="39" spans="1:32" ht="17" thickBot="1">
      <c r="N39" s="92" t="s">
        <v>19</v>
      </c>
      <c r="O39" s="92"/>
      <c r="P39" s="92"/>
      <c r="Q39" s="92"/>
      <c r="R39" s="92"/>
      <c r="S39" s="92"/>
      <c r="T39" s="92"/>
      <c r="U39" s="92"/>
      <c r="V39" s="92"/>
      <c r="W39" s="92"/>
      <c r="Y39" s="89">
        <f>IF(AB25*5&gt;120,120,INT(AB25*5))</f>
        <v>50</v>
      </c>
      <c r="Z39" s="90"/>
      <c r="AA39" s="91"/>
      <c r="AB39" t="s">
        <v>22</v>
      </c>
      <c r="AC39" s="89">
        <f>IF(AB25*10&gt;240,240,INT(AB25*10))</f>
        <v>100</v>
      </c>
      <c r="AD39" s="90"/>
      <c r="AE39" s="91"/>
      <c r="AF39" t="s">
        <v>21</v>
      </c>
    </row>
    <row r="41" spans="1:32" ht="13.5" customHeight="1">
      <c r="C41" s="87" t="s">
        <v>30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2"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</row>
    <row r="43" spans="1:32"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</row>
    <row r="44" spans="1:32"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</row>
    <row r="45" spans="1:32"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</row>
    <row r="46" spans="1:32"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</row>
    <row r="47" spans="1:32" ht="16.5">
      <c r="R47" s="1"/>
    </row>
    <row r="48" spans="1:32" ht="16.5">
      <c r="V48" s="1"/>
      <c r="W48" s="1"/>
      <c r="X48" s="1"/>
      <c r="Y48" s="1"/>
      <c r="Z48" s="1"/>
      <c r="AA48" s="1"/>
      <c r="AB48" s="1"/>
    </row>
  </sheetData>
  <mergeCells count="40">
    <mergeCell ref="I28:K28"/>
    <mergeCell ref="L28:N28"/>
    <mergeCell ref="C32:AE36"/>
    <mergeCell ref="C41:AE46"/>
    <mergeCell ref="Y38:AA38"/>
    <mergeCell ref="Y39:AA39"/>
    <mergeCell ref="AC38:AE38"/>
    <mergeCell ref="AC39:AE39"/>
    <mergeCell ref="N38:W38"/>
    <mergeCell ref="N39:W39"/>
    <mergeCell ref="I27:K27"/>
    <mergeCell ref="L27:N27"/>
    <mergeCell ref="AD28:AF28"/>
    <mergeCell ref="A27:E27"/>
    <mergeCell ref="A28:E28"/>
    <mergeCell ref="AC30:AE30"/>
    <mergeCell ref="S30:AB30"/>
    <mergeCell ref="AA27:AC27"/>
    <mergeCell ref="AD27:AF27"/>
    <mergeCell ref="F28:H28"/>
    <mergeCell ref="B20:AF20"/>
    <mergeCell ref="B21:AF23"/>
    <mergeCell ref="O28:Q28"/>
    <mergeCell ref="R28:T28"/>
    <mergeCell ref="U28:W28"/>
    <mergeCell ref="X28:Z28"/>
    <mergeCell ref="AA28:AC28"/>
    <mergeCell ref="F25:V25"/>
    <mergeCell ref="AB25:AD25"/>
    <mergeCell ref="F27:H27"/>
    <mergeCell ref="B18:AF18"/>
    <mergeCell ref="B17:AF17"/>
    <mergeCell ref="B11:AF16"/>
    <mergeCell ref="E2:AC2"/>
    <mergeCell ref="O27:Q27"/>
    <mergeCell ref="R27:T27"/>
    <mergeCell ref="U27:W27"/>
    <mergeCell ref="X27:Z27"/>
    <mergeCell ref="B4:AF5"/>
    <mergeCell ref="B6:AF9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2017-12-11T14:01:04Z</cp:lastPrinted>
  <dcterms:created xsi:type="dcterms:W3CDTF">2013-08-27T00:28:38Z</dcterms:created>
  <dcterms:modified xsi:type="dcterms:W3CDTF">2017-12-11T14:57:31Z</dcterms:modified>
</cp:coreProperties>
</file>